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o II - Dív. Cons. Líq. Cons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<sst xmlns="http://schemas.openxmlformats.org/spreadsheetml/2006/main" count="49" uniqueCount="49">
  <si>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Contadora CRC-ES n° 011102/O-9</t>
  </si>
  <si>
    <t>Secretário Municipal de Finanças</t>
  </si>
  <si>
    <t xml:space="preserve">Prefeito Municipal                                                                                     </t>
  </si>
  <si>
    <t>NEILA BISSOLI</t>
  </si>
  <si>
    <t>ALEXANDER FERRÃO</t>
  </si>
  <si>
    <t xml:space="preserve">CLEONE GOMES DO NASCIMENTO                                                                    </t>
  </si>
  <si>
    <t>Nota:</t>
  </si>
  <si>
    <t>² O excedente em relação ao limite apurado ao final do exercício de 2001 deverá ser reduzido, no mínimo, à proporção de 1/15 (um quinze avos) a cada exercício financeiro. O valor da redução anual, 1/15 (um quinze avos) do excedente, é apresentado na coluna Redutor.</t>
  </si>
  <si>
    <t>¹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</si>
  <si>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>LIMITE DEFINIDO POR RESOLUÇÃO Nº 40/01 DO SENADO FEDERAL - &lt;120%&gt;</t>
  </si>
  <si>
    <t>% da DCL sobre a RCL (III/RCL)</t>
  </si>
  <si>
    <t>% da DC sobre a RCL (I/RCL)</t>
  </si>
  <si>
    <t>RECEITA CORRENTE LÍQUIDA - RCL</t>
  </si>
  <si>
    <t>DÍVIDA CONSOLIDADA LÍQUIDA (DCL) (III) = (I - II)</t>
  </si>
  <si>
    <t xml:space="preserve">    Outras Obrigações</t>
  </si>
  <si>
    <t xml:space="preserve">    Insuficiência Financeira</t>
  </si>
  <si>
    <t xml:space="preserve">    Precatórios anteriores a 05/05/2000</t>
  </si>
  <si>
    <t xml:space="preserve">OBRIGAÇÕES NÃO INTEGRANTES DA DC </t>
  </si>
  <si>
    <t xml:space="preserve">    (-) Restos a Pagar Processados</t>
  </si>
  <si>
    <t xml:space="preserve">    Haveres Financeiros</t>
  </si>
  <si>
    <t xml:space="preserve">    Ativo Disponível</t>
  </si>
  <si>
    <t>DEDUÇÕES (II)¹</t>
  </si>
  <si>
    <t xml:space="preserve">    Outras Dívidas</t>
  </si>
  <si>
    <t xml:space="preserve">        Do FGTS</t>
  </si>
  <si>
    <t xml:space="preserve">            Demais Contribuições Sociais</t>
  </si>
  <si>
    <t xml:space="preserve">            Previdenciárias </t>
  </si>
  <si>
    <t xml:space="preserve">        De Contribuições Sociais</t>
  </si>
  <si>
    <t xml:space="preserve">        De Tributos </t>
  </si>
  <si>
    <t xml:space="preserve">    Parcelamentos de Dívidas</t>
  </si>
  <si>
    <t xml:space="preserve">    Operações de Crédito inferiores a 12 meses</t>
  </si>
  <si>
    <t xml:space="preserve">    Precatórios posteriores a 05/05/2000 (inclusive)</t>
  </si>
  <si>
    <t xml:space="preserve">        Demais Dívidas Contratuais</t>
  </si>
  <si>
    <t xml:space="preserve">        Dívida Contratual de PPP</t>
  </si>
  <si>
    <t xml:space="preserve">    Dívida Contratual</t>
  </si>
  <si>
    <t xml:space="preserve">    Dívida Mobiliária</t>
  </si>
  <si>
    <t>DÍVIDA CONSOLIDADA - DC (I)</t>
  </si>
  <si>
    <t>Até o 2º Semestre</t>
  </si>
  <si>
    <t>Até o 1º Semestre</t>
  </si>
  <si>
    <t>EXERCÍCIO ANTERIOR</t>
  </si>
  <si>
    <t>SALDO DO EXERCÍCIO DE 2009</t>
  </si>
  <si>
    <t>SALDO DO</t>
  </si>
  <si>
    <t>CÁLCULO DA DÍVIDA CONSOLIDADA LÍQUIDA</t>
  </si>
  <si>
    <t>RGF - ANEXO II (LRF, art. 55, inciso I, alínea "b")</t>
  </si>
  <si>
    <t>2º SEMESTRE DE 2009 - JULHO A DEZEMBRO</t>
  </si>
  <si>
    <t>ORÇAMENTOS FISCAL E DA SEGURIDADE SOCIAL</t>
  </si>
  <si>
    <t>DEMONSTRATIVO DA DÍVIDA CONSOLIDADA LÍQUIDA</t>
  </si>
  <si>
    <t>RELATÓRIO DE GESTÃO FISCAL</t>
  </si>
  <si>
    <t>MUNICÍPIO DE CASTELO - ES</t>
  </si>
  <si>
    <t>FONTE: Balancete Analítico Contábil acumulado até dezembro2009.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</si>
</sst>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10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8" fontId="4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right" vertical="justify"/>
    </xf>
    <xf numFmtId="164" fontId="1" fillId="0" borderId="0" xfId="0" applyNumberFormat="1" applyFont="1" applyFill="1" applyBorder="1" applyAlignment="1">
      <alignment horizontal="right" vertical="justify"/>
    </xf>
    <xf numFmtId="164" fontId="1" fillId="0" borderId="7" xfId="0" applyNumberFormat="1" applyFont="1" applyFill="1" applyBorder="1" applyAlignment="1">
      <alignment horizontal="right" vertical="justify"/>
    </xf>
    <xf numFmtId="164" fontId="1" fillId="0" borderId="8" xfId="0" applyNumberFormat="1" applyFont="1" applyFill="1" applyBorder="1" applyAlignment="1">
      <alignment horizontal="right" vertical="justify"/>
    </xf>
    <xf numFmtId="164" fontId="1" fillId="0" borderId="1" xfId="0" applyNumberFormat="1" applyFont="1" applyFill="1" applyBorder="1" applyAlignment="1">
      <alignment horizontal="right" vertical="justify"/>
    </xf>
    <xf numFmtId="164" fontId="1" fillId="0" borderId="9" xfId="0" applyNumberFormat="1" applyFont="1" applyFill="1" applyBorder="1" applyAlignment="1">
      <alignment horizontal="right" vertical="justify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right" vertical="justify"/>
    </xf>
    <xf numFmtId="164" fontId="1" fillId="0" borderId="13" xfId="0" applyNumberFormat="1" applyFont="1" applyFill="1" applyBorder="1" applyAlignment="1">
      <alignment horizontal="right" vertical="justify"/>
    </xf>
    <xf numFmtId="164" fontId="1" fillId="0" borderId="14" xfId="0" applyNumberFormat="1" applyFont="1" applyFill="1" applyBorder="1" applyAlignment="1">
      <alignment horizontal="right" vertical="justify"/>
    </xf>
    <xf numFmtId="39" fontId="1" fillId="0" borderId="5" xfId="0" applyNumberFormat="1" applyFont="1" applyFill="1" applyBorder="1" applyAlignment="1">
      <alignment horizontal="right" vertical="justify"/>
    </xf>
    <xf numFmtId="39" fontId="1" fillId="0" borderId="2" xfId="0" applyNumberFormat="1" applyFont="1" applyFill="1" applyBorder="1" applyAlignment="1">
      <alignment horizontal="right" vertical="justify"/>
    </xf>
    <xf numFmtId="39" fontId="1" fillId="0" borderId="6" xfId="0" applyNumberFormat="1" applyFont="1" applyFill="1" applyBorder="1" applyAlignment="1">
      <alignment horizontal="right" vertical="justify"/>
    </xf>
    <xf numFmtId="164" fontId="1" fillId="0" borderId="5" xfId="0" applyNumberFormat="1" applyFont="1" applyFill="1" applyBorder="1" applyAlignment="1">
      <alignment horizontal="right" vertical="justify"/>
    </xf>
    <xf numFmtId="164" fontId="1" fillId="0" borderId="2" xfId="0" applyNumberFormat="1" applyFont="1" applyFill="1" applyBorder="1" applyAlignment="1">
      <alignment horizontal="right" vertical="justify"/>
    </xf>
    <xf numFmtId="164" fontId="1" fillId="0" borderId="6" xfId="0" applyNumberFormat="1" applyFont="1" applyFill="1" applyBorder="1" applyAlignment="1">
      <alignment horizontal="right" vertical="justify"/>
    </xf>
    <xf numFmtId="0" fontId="1" fillId="0" borderId="0" xfId="0" applyNumberFormat="1" applyFont="1" applyFill="1" applyBorder="1" applyAlignment="1" applyProtection="1">
      <alignment horizontal="justify" vertical="justify" wrapText="1"/>
      <protection locked="0"/>
    </xf>
    <xf numFmtId="0" fontId="1" fillId="0" borderId="0" xfId="0" applyFont="1" applyFill="1" applyBorder="1" applyAlignment="1">
      <alignment horizontal="justify" vertical="justify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80" zoomScaleSheetLayoutView="80" workbookViewId="0" topLeftCell="A1">
      <selection activeCell="F44" sqref="F44"/>
    </sheetView>
  </sheetViews>
  <sheetFormatPr defaultColWidth="9.140625" defaultRowHeight="11.25" customHeight="1"/>
  <cols>
    <col min="1" max="1" width="52.28125" style="1" customWidth="1"/>
    <col min="2" max="2" width="5.7109375" style="1" customWidth="1"/>
    <col min="3" max="3" width="8.28125" style="1" bestFit="1" customWidth="1"/>
    <col min="4" max="7" width="5.7109375" style="1" customWidth="1"/>
    <col min="8" max="10" width="5.7109375" style="3" customWidth="1"/>
    <col min="11" max="11" width="0" style="1" hidden="1" customWidth="1"/>
    <col min="12" max="16384" width="9.140625" style="1" customWidth="1"/>
  </cols>
  <sheetData>
    <row r="1" spans="1:10" ht="11.25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1.25" customHeight="1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1.25" customHeight="1">
      <c r="A3" s="22" t="s">
        <v>45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1.25" customHeight="1">
      <c r="A4" s="21" t="s">
        <v>44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1.25" customHeight="1">
      <c r="A5" s="21" t="s">
        <v>43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1.25" customHeight="1">
      <c r="A7" s="1" t="s">
        <v>42</v>
      </c>
      <c r="J7" s="12">
        <v>1</v>
      </c>
    </row>
    <row r="8" spans="1:10" ht="11.25" customHeight="1">
      <c r="A8" s="29" t="s">
        <v>41</v>
      </c>
      <c r="B8" s="31" t="s">
        <v>40</v>
      </c>
      <c r="C8" s="32"/>
      <c r="D8" s="33"/>
      <c r="E8" s="34" t="s">
        <v>39</v>
      </c>
      <c r="F8" s="35"/>
      <c r="G8" s="35"/>
      <c r="H8" s="35"/>
      <c r="I8" s="35"/>
      <c r="J8" s="36"/>
    </row>
    <row r="9" spans="1:10" ht="11.25" customHeight="1">
      <c r="A9" s="30"/>
      <c r="B9" s="37" t="s">
        <v>38</v>
      </c>
      <c r="C9" s="38"/>
      <c r="D9" s="39"/>
      <c r="E9" s="34" t="s">
        <v>37</v>
      </c>
      <c r="F9" s="35"/>
      <c r="G9" s="36"/>
      <c r="H9" s="34" t="s">
        <v>36</v>
      </c>
      <c r="I9" s="35"/>
      <c r="J9" s="36"/>
    </row>
    <row r="10" spans="1:11" s="10" customFormat="1" ht="11.25" customHeight="1">
      <c r="A10" s="14" t="s">
        <v>35</v>
      </c>
      <c r="B10" s="26">
        <f>SUM(B11+B12+B15+B16+B17+B23)</f>
        <v>605296.2</v>
      </c>
      <c r="C10" s="27"/>
      <c r="D10" s="28"/>
      <c r="E10" s="26">
        <f>SUM(E11+E12+E15+E16+E17+E23)</f>
        <v>525640.61</v>
      </c>
      <c r="F10" s="27"/>
      <c r="G10" s="28"/>
      <c r="H10" s="26">
        <f>SUM(H11+H12+H15+H16+H17+H23)</f>
        <v>461247.35000000003</v>
      </c>
      <c r="I10" s="27"/>
      <c r="J10" s="28"/>
      <c r="K10" s="11"/>
    </row>
    <row r="11" spans="1:11" ht="11.25" customHeight="1">
      <c r="A11" s="14" t="s">
        <v>34</v>
      </c>
      <c r="B11" s="23">
        <v>0</v>
      </c>
      <c r="C11" s="24"/>
      <c r="D11" s="25"/>
      <c r="E11" s="23">
        <v>0</v>
      </c>
      <c r="F11" s="24"/>
      <c r="G11" s="25"/>
      <c r="H11" s="23">
        <v>0</v>
      </c>
      <c r="I11" s="24"/>
      <c r="J11" s="25"/>
      <c r="K11" s="2"/>
    </row>
    <row r="12" spans="1:11" ht="11.25" customHeight="1">
      <c r="A12" s="14" t="s">
        <v>33</v>
      </c>
      <c r="B12" s="23">
        <f>B13+B14</f>
        <v>0</v>
      </c>
      <c r="C12" s="24"/>
      <c r="D12" s="25"/>
      <c r="E12" s="23">
        <f>E13+E14</f>
        <v>0</v>
      </c>
      <c r="F12" s="24"/>
      <c r="G12" s="25"/>
      <c r="H12" s="23">
        <f>H13+H14</f>
        <v>0</v>
      </c>
      <c r="I12" s="24"/>
      <c r="J12" s="25"/>
      <c r="K12" s="2"/>
    </row>
    <row r="13" spans="1:11" ht="11.25" customHeight="1">
      <c r="A13" s="14" t="s">
        <v>32</v>
      </c>
      <c r="B13" s="23">
        <v>0</v>
      </c>
      <c r="C13" s="24"/>
      <c r="D13" s="25"/>
      <c r="E13" s="23">
        <v>0</v>
      </c>
      <c r="F13" s="24"/>
      <c r="G13" s="25"/>
      <c r="H13" s="23">
        <v>0</v>
      </c>
      <c r="I13" s="24"/>
      <c r="J13" s="25"/>
      <c r="K13" s="2"/>
    </row>
    <row r="14" spans="1:11" ht="11.25" customHeight="1">
      <c r="A14" s="14" t="s">
        <v>31</v>
      </c>
      <c r="B14" s="23">
        <v>0</v>
      </c>
      <c r="C14" s="24"/>
      <c r="D14" s="25"/>
      <c r="E14" s="23">
        <v>0</v>
      </c>
      <c r="F14" s="24"/>
      <c r="G14" s="25"/>
      <c r="H14" s="23">
        <v>0</v>
      </c>
      <c r="I14" s="24"/>
      <c r="J14" s="25"/>
      <c r="K14" s="2"/>
    </row>
    <row r="15" spans="1:11" ht="11.25" customHeight="1">
      <c r="A15" s="14" t="s">
        <v>30</v>
      </c>
      <c r="B15" s="23">
        <f>46591.07+66209.19</f>
        <v>112800.26000000001</v>
      </c>
      <c r="C15" s="24"/>
      <c r="D15" s="25"/>
      <c r="E15" s="23">
        <f>66209.19+29584.78</f>
        <v>95793.97</v>
      </c>
      <c r="F15" s="24"/>
      <c r="G15" s="25"/>
      <c r="H15" s="23">
        <v>95793.97</v>
      </c>
      <c r="I15" s="24"/>
      <c r="J15" s="25"/>
      <c r="K15" s="2"/>
    </row>
    <row r="16" spans="1:11" ht="11.25" customHeight="1">
      <c r="A16" s="14" t="s">
        <v>29</v>
      </c>
      <c r="B16" s="23">
        <v>0</v>
      </c>
      <c r="C16" s="24"/>
      <c r="D16" s="25"/>
      <c r="E16" s="23">
        <v>0</v>
      </c>
      <c r="F16" s="24"/>
      <c r="G16" s="25"/>
      <c r="H16" s="23">
        <v>0</v>
      </c>
      <c r="I16" s="24"/>
      <c r="J16" s="25"/>
      <c r="K16" s="2"/>
    </row>
    <row r="17" spans="1:11" ht="11.25" customHeight="1">
      <c r="A17" s="14" t="s">
        <v>28</v>
      </c>
      <c r="B17" s="23">
        <f>B18+B19+B22</f>
        <v>288401.38</v>
      </c>
      <c r="C17" s="24"/>
      <c r="D17" s="25"/>
      <c r="E17" s="23">
        <f>E18+E19+E22</f>
        <v>258778.33</v>
      </c>
      <c r="F17" s="24"/>
      <c r="G17" s="25"/>
      <c r="H17" s="23">
        <f>H18+H19+H22</f>
        <v>228836.2</v>
      </c>
      <c r="I17" s="24"/>
      <c r="J17" s="25"/>
      <c r="K17" s="2"/>
    </row>
    <row r="18" spans="1:11" ht="11.25" customHeight="1">
      <c r="A18" s="14" t="s">
        <v>27</v>
      </c>
      <c r="B18" s="23">
        <v>0</v>
      </c>
      <c r="C18" s="24"/>
      <c r="D18" s="25"/>
      <c r="E18" s="23">
        <v>0</v>
      </c>
      <c r="F18" s="24"/>
      <c r="G18" s="25"/>
      <c r="H18" s="23">
        <v>0</v>
      </c>
      <c r="I18" s="24"/>
      <c r="J18" s="25"/>
      <c r="K18" s="2"/>
    </row>
    <row r="19" spans="1:11" ht="11.25" customHeight="1">
      <c r="A19" s="14" t="s">
        <v>26</v>
      </c>
      <c r="B19" s="23">
        <f>B20+B21</f>
        <v>288401.38</v>
      </c>
      <c r="C19" s="24"/>
      <c r="D19" s="25"/>
      <c r="E19" s="23">
        <f>E20+E21</f>
        <v>258778.33</v>
      </c>
      <c r="F19" s="24"/>
      <c r="G19" s="25"/>
      <c r="H19" s="23">
        <f>H20+H21</f>
        <v>228836.2</v>
      </c>
      <c r="I19" s="24"/>
      <c r="J19" s="25"/>
      <c r="K19" s="2"/>
    </row>
    <row r="20" spans="1:11" ht="11.25" customHeight="1">
      <c r="A20" s="14" t="s">
        <v>25</v>
      </c>
      <c r="B20" s="23">
        <f>238959.88+49441.5</f>
        <v>288401.38</v>
      </c>
      <c r="C20" s="24"/>
      <c r="D20" s="25"/>
      <c r="E20" s="23">
        <f>211216.33+47562</f>
        <v>258778.33</v>
      </c>
      <c r="F20" s="24"/>
      <c r="G20" s="25"/>
      <c r="H20" s="23">
        <v>228836.2</v>
      </c>
      <c r="I20" s="24"/>
      <c r="J20" s="25"/>
      <c r="K20" s="2"/>
    </row>
    <row r="21" spans="1:11" ht="11.25" customHeight="1">
      <c r="A21" s="14" t="s">
        <v>24</v>
      </c>
      <c r="B21" s="23">
        <v>0</v>
      </c>
      <c r="C21" s="24"/>
      <c r="D21" s="25"/>
      <c r="E21" s="23">
        <v>0</v>
      </c>
      <c r="F21" s="24"/>
      <c r="G21" s="25"/>
      <c r="H21" s="23">
        <v>0</v>
      </c>
      <c r="I21" s="24"/>
      <c r="J21" s="25"/>
      <c r="K21" s="2"/>
    </row>
    <row r="22" spans="1:11" ht="11.25" customHeight="1">
      <c r="A22" s="14" t="s">
        <v>23</v>
      </c>
      <c r="B22" s="23">
        <v>0</v>
      </c>
      <c r="C22" s="24"/>
      <c r="D22" s="25"/>
      <c r="E22" s="23">
        <v>0</v>
      </c>
      <c r="F22" s="24"/>
      <c r="G22" s="25"/>
      <c r="H22" s="23">
        <v>0</v>
      </c>
      <c r="I22" s="24"/>
      <c r="J22" s="25"/>
      <c r="K22" s="2"/>
    </row>
    <row r="23" spans="1:11" ht="11.25" customHeight="1">
      <c r="A23" s="14" t="s">
        <v>22</v>
      </c>
      <c r="B23" s="23">
        <f>116014.58+88079.98</f>
        <v>204094.56</v>
      </c>
      <c r="C23" s="24"/>
      <c r="D23" s="25"/>
      <c r="E23" s="23">
        <f>99772.75+71295.56</f>
        <v>171068.31</v>
      </c>
      <c r="F23" s="24"/>
      <c r="G23" s="25"/>
      <c r="H23" s="23">
        <v>136617.18</v>
      </c>
      <c r="I23" s="24"/>
      <c r="J23" s="25"/>
      <c r="K23" s="2"/>
    </row>
    <row r="24" spans="1:11" ht="11.25" customHeight="1">
      <c r="A24" s="14" t="s">
        <v>21</v>
      </c>
      <c r="B24" s="23">
        <f>B25+B26-B27</f>
        <v>7446952.63</v>
      </c>
      <c r="C24" s="24"/>
      <c r="D24" s="25"/>
      <c r="E24" s="23">
        <f>E25+E26-E27</f>
        <v>9425684.819999998</v>
      </c>
      <c r="F24" s="24"/>
      <c r="G24" s="25"/>
      <c r="H24" s="23">
        <f>H25+H26-H27</f>
        <v>7728058.38</v>
      </c>
      <c r="I24" s="24"/>
      <c r="J24" s="25"/>
      <c r="K24" s="2"/>
    </row>
    <row r="25" spans="1:11" ht="11.25" customHeight="1">
      <c r="A25" s="14" t="s">
        <v>20</v>
      </c>
      <c r="B25" s="23">
        <v>6843885.12</v>
      </c>
      <c r="C25" s="24"/>
      <c r="D25" s="25"/>
      <c r="E25" s="23">
        <v>8490341.79</v>
      </c>
      <c r="F25" s="24"/>
      <c r="G25" s="25"/>
      <c r="H25" s="23">
        <v>7468238.12</v>
      </c>
      <c r="I25" s="24"/>
      <c r="J25" s="25"/>
      <c r="K25" s="2"/>
    </row>
    <row r="26" spans="1:11" ht="11.25" customHeight="1">
      <c r="A26" s="14" t="s">
        <v>19</v>
      </c>
      <c r="B26" s="23">
        <v>1418409.42</v>
      </c>
      <c r="C26" s="24"/>
      <c r="D26" s="25"/>
      <c r="E26" s="23">
        <v>1087446.24</v>
      </c>
      <c r="F26" s="24"/>
      <c r="G26" s="25"/>
      <c r="H26" s="23">
        <v>692686.04</v>
      </c>
      <c r="I26" s="24"/>
      <c r="J26" s="25"/>
      <c r="K26" s="2"/>
    </row>
    <row r="27" spans="1:11" ht="11.25" customHeight="1">
      <c r="A27" s="14" t="s">
        <v>18</v>
      </c>
      <c r="B27" s="23">
        <v>815341.91</v>
      </c>
      <c r="C27" s="24"/>
      <c r="D27" s="25"/>
      <c r="E27" s="23">
        <v>152103.21</v>
      </c>
      <c r="F27" s="24"/>
      <c r="G27" s="25"/>
      <c r="H27" s="23">
        <v>432865.78</v>
      </c>
      <c r="I27" s="24"/>
      <c r="J27" s="25"/>
      <c r="K27" s="2"/>
    </row>
    <row r="28" spans="1:11" ht="11.25" customHeight="1">
      <c r="A28" s="14" t="s">
        <v>17</v>
      </c>
      <c r="B28" s="23">
        <f>B29+B30+B31</f>
        <v>31406.12</v>
      </c>
      <c r="C28" s="24"/>
      <c r="D28" s="25"/>
      <c r="E28" s="23">
        <f>E29+E30+E31</f>
        <v>31406.12</v>
      </c>
      <c r="F28" s="24"/>
      <c r="G28" s="25"/>
      <c r="H28" s="23">
        <f>H29+H30+H31</f>
        <v>0</v>
      </c>
      <c r="I28" s="24"/>
      <c r="J28" s="25"/>
      <c r="K28" s="13">
        <f>E10+E29</f>
        <v>557046.73</v>
      </c>
    </row>
    <row r="29" spans="1:11" ht="11.25" customHeight="1">
      <c r="A29" s="14" t="s">
        <v>16</v>
      </c>
      <c r="B29" s="23">
        <v>31406.12</v>
      </c>
      <c r="C29" s="24"/>
      <c r="D29" s="25"/>
      <c r="E29" s="23">
        <v>31406.12</v>
      </c>
      <c r="F29" s="24"/>
      <c r="G29" s="25"/>
      <c r="H29" s="23">
        <v>0</v>
      </c>
      <c r="I29" s="24"/>
      <c r="J29" s="25"/>
      <c r="K29" s="2"/>
    </row>
    <row r="30" spans="1:11" ht="11.25" customHeight="1">
      <c r="A30" s="14" t="s">
        <v>15</v>
      </c>
      <c r="B30" s="23">
        <v>0</v>
      </c>
      <c r="C30" s="24"/>
      <c r="D30" s="25"/>
      <c r="E30" s="23">
        <v>0</v>
      </c>
      <c r="F30" s="24"/>
      <c r="G30" s="25"/>
      <c r="H30" s="23">
        <v>0</v>
      </c>
      <c r="I30" s="24"/>
      <c r="J30" s="25"/>
      <c r="K30" s="2"/>
    </row>
    <row r="31" spans="1:11" ht="11.25" customHeight="1">
      <c r="A31" s="14" t="s">
        <v>14</v>
      </c>
      <c r="B31" s="40">
        <v>0</v>
      </c>
      <c r="C31" s="41"/>
      <c r="D31" s="42"/>
      <c r="E31" s="40">
        <v>0</v>
      </c>
      <c r="F31" s="41"/>
      <c r="G31" s="42"/>
      <c r="H31" s="40">
        <v>0</v>
      </c>
      <c r="I31" s="41"/>
      <c r="J31" s="42"/>
      <c r="K31" s="2"/>
    </row>
    <row r="32" spans="1:11" ht="11.25" customHeight="1">
      <c r="A32" s="15" t="s">
        <v>13</v>
      </c>
      <c r="B32" s="43">
        <f>B10-B24</f>
        <v>-6841656.43</v>
      </c>
      <c r="C32" s="44"/>
      <c r="D32" s="45"/>
      <c r="E32" s="43">
        <f>E10-E24</f>
        <v>-8900044.209999999</v>
      </c>
      <c r="F32" s="44"/>
      <c r="G32" s="45"/>
      <c r="H32" s="43">
        <f>H10-H24</f>
        <v>-7266811.03</v>
      </c>
      <c r="I32" s="44"/>
      <c r="J32" s="45"/>
      <c r="K32" s="2"/>
    </row>
    <row r="33" spans="1:11" ht="11.25" customHeight="1">
      <c r="A33" s="15" t="s">
        <v>12</v>
      </c>
      <c r="B33" s="46">
        <v>50371704.69</v>
      </c>
      <c r="C33" s="47"/>
      <c r="D33" s="48"/>
      <c r="E33" s="46">
        <v>50462069.88</v>
      </c>
      <c r="F33" s="47"/>
      <c r="G33" s="48"/>
      <c r="H33" s="46">
        <v>47462186.21</v>
      </c>
      <c r="I33" s="47"/>
      <c r="J33" s="48"/>
      <c r="K33" s="2"/>
    </row>
    <row r="34" spans="1:11" ht="11.25" customHeight="1">
      <c r="A34" s="16" t="s">
        <v>11</v>
      </c>
      <c r="B34" s="46">
        <f>B10/B33*100</f>
        <v>1.201659153139929</v>
      </c>
      <c r="C34" s="47"/>
      <c r="D34" s="48"/>
      <c r="E34" s="46">
        <f>E10/E33*100</f>
        <v>1.0416548731551951</v>
      </c>
      <c r="F34" s="47"/>
      <c r="G34" s="48"/>
      <c r="H34" s="46">
        <f>H10/H33*100</f>
        <v>0.9718206994494029</v>
      </c>
      <c r="I34" s="47"/>
      <c r="J34" s="48"/>
      <c r="K34" s="2"/>
    </row>
    <row r="35" spans="1:11" ht="11.25" customHeight="1">
      <c r="A35" s="17" t="s">
        <v>10</v>
      </c>
      <c r="B35" s="43">
        <f>B32/B33*100</f>
        <v>-13.582340466945194</v>
      </c>
      <c r="C35" s="44"/>
      <c r="D35" s="45"/>
      <c r="E35" s="43">
        <f>E32/E33*100</f>
        <v>-17.637096994167134</v>
      </c>
      <c r="F35" s="44"/>
      <c r="G35" s="45"/>
      <c r="H35" s="43">
        <f>H32/H33*100</f>
        <v>-15.310738106010223</v>
      </c>
      <c r="I35" s="44"/>
      <c r="J35" s="45"/>
      <c r="K35" s="2"/>
    </row>
    <row r="36" spans="1:10" ht="11.25" customHeight="1">
      <c r="A36" s="18" t="s">
        <v>9</v>
      </c>
      <c r="B36" s="46">
        <f>B33*120%</f>
        <v>60446045.62799999</v>
      </c>
      <c r="C36" s="47"/>
      <c r="D36" s="48"/>
      <c r="E36" s="46">
        <f>E33*120%</f>
        <v>60554483.856</v>
      </c>
      <c r="F36" s="47"/>
      <c r="G36" s="48"/>
      <c r="H36" s="46">
        <f>H33*120%</f>
        <v>56954623.452</v>
      </c>
      <c r="I36" s="47"/>
      <c r="J36" s="48"/>
    </row>
    <row r="37" spans="1:10" ht="11.25">
      <c r="A37" s="19"/>
      <c r="B37" s="9"/>
      <c r="C37" s="9"/>
      <c r="D37" s="9"/>
      <c r="E37" s="9"/>
      <c r="F37" s="9"/>
      <c r="G37" s="9"/>
      <c r="H37" s="9"/>
      <c r="I37" s="9"/>
      <c r="J37" s="20"/>
    </row>
    <row r="38" spans="1:10" ht="11.25">
      <c r="A38" s="1" t="s">
        <v>48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1.25">
      <c r="A39" s="49" t="s">
        <v>8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1.2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1.2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1.25" customHeight="1">
      <c r="A42" s="50" t="s">
        <v>7</v>
      </c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1.2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</row>
    <row r="44" ht="11.25" customHeight="1">
      <c r="A44" s="7" t="s">
        <v>6</v>
      </c>
    </row>
    <row r="48" spans="1:10" ht="11.25" customHeight="1">
      <c r="A48" s="6" t="s">
        <v>5</v>
      </c>
      <c r="B48" s="51" t="s">
        <v>4</v>
      </c>
      <c r="C48" s="51"/>
      <c r="D48" s="51"/>
      <c r="E48" s="51"/>
      <c r="F48" s="5"/>
      <c r="G48" s="51" t="s">
        <v>3</v>
      </c>
      <c r="H48" s="51"/>
      <c r="I48" s="51"/>
      <c r="J48" s="51"/>
    </row>
    <row r="49" spans="1:9" ht="11.25" customHeight="1">
      <c r="A49" s="4" t="s">
        <v>2</v>
      </c>
      <c r="B49" s="2" t="s">
        <v>1</v>
      </c>
      <c r="G49" s="2" t="s">
        <v>0</v>
      </c>
      <c r="H49" s="2"/>
      <c r="I49" s="2"/>
    </row>
  </sheetData>
  <mergeCells count="96">
    <mergeCell ref="A39:J41"/>
    <mergeCell ref="A42:J43"/>
    <mergeCell ref="G48:J48"/>
    <mergeCell ref="B48:E48"/>
    <mergeCell ref="B35:D35"/>
    <mergeCell ref="E35:G35"/>
    <mergeCell ref="H35:J35"/>
    <mergeCell ref="B36:D36"/>
    <mergeCell ref="E36:G36"/>
    <mergeCell ref="H36:J36"/>
    <mergeCell ref="B33:D33"/>
    <mergeCell ref="E33:G33"/>
    <mergeCell ref="H33:J33"/>
    <mergeCell ref="B34:D34"/>
    <mergeCell ref="E34:G34"/>
    <mergeCell ref="H34:J34"/>
    <mergeCell ref="B31:D31"/>
    <mergeCell ref="E31:G31"/>
    <mergeCell ref="H31:J31"/>
    <mergeCell ref="B32:D32"/>
    <mergeCell ref="E32:G32"/>
    <mergeCell ref="H32:J32"/>
    <mergeCell ref="B29:D29"/>
    <mergeCell ref="E29:G29"/>
    <mergeCell ref="H29:J29"/>
    <mergeCell ref="B30:D30"/>
    <mergeCell ref="E30:G30"/>
    <mergeCell ref="H30:J30"/>
    <mergeCell ref="B27:D27"/>
    <mergeCell ref="E27:G27"/>
    <mergeCell ref="H27:J27"/>
    <mergeCell ref="B28:D28"/>
    <mergeCell ref="E28:G28"/>
    <mergeCell ref="H28:J28"/>
    <mergeCell ref="B25:D25"/>
    <mergeCell ref="E25:G25"/>
    <mergeCell ref="H25:J25"/>
    <mergeCell ref="B26:D26"/>
    <mergeCell ref="E26:G26"/>
    <mergeCell ref="H26:J26"/>
    <mergeCell ref="B23:D23"/>
    <mergeCell ref="E23:G23"/>
    <mergeCell ref="H23:J23"/>
    <mergeCell ref="B24:D24"/>
    <mergeCell ref="E24:G24"/>
    <mergeCell ref="H24:J24"/>
    <mergeCell ref="B21:D21"/>
    <mergeCell ref="E21:G21"/>
    <mergeCell ref="H21:J21"/>
    <mergeCell ref="B22:D22"/>
    <mergeCell ref="E22:G22"/>
    <mergeCell ref="H22:J22"/>
    <mergeCell ref="B19:D19"/>
    <mergeCell ref="E19:G19"/>
    <mergeCell ref="H19:J19"/>
    <mergeCell ref="B20:D20"/>
    <mergeCell ref="E20:G20"/>
    <mergeCell ref="H20:J20"/>
    <mergeCell ref="E17:G17"/>
    <mergeCell ref="H17:J17"/>
    <mergeCell ref="B18:D18"/>
    <mergeCell ref="E18:G18"/>
    <mergeCell ref="H18:J18"/>
    <mergeCell ref="B17:D17"/>
    <mergeCell ref="B16:D16"/>
    <mergeCell ref="E16:G16"/>
    <mergeCell ref="H16:J16"/>
    <mergeCell ref="B15:D15"/>
    <mergeCell ref="E15:G15"/>
    <mergeCell ref="H15:J15"/>
    <mergeCell ref="B12:D12"/>
    <mergeCell ref="E12:G12"/>
    <mergeCell ref="H12:J12"/>
    <mergeCell ref="B14:D14"/>
    <mergeCell ref="E14:G14"/>
    <mergeCell ref="H14:J14"/>
    <mergeCell ref="B13:D13"/>
    <mergeCell ref="E13:G13"/>
    <mergeCell ref="H13:J13"/>
    <mergeCell ref="A8:A9"/>
    <mergeCell ref="B8:D8"/>
    <mergeCell ref="E8:J8"/>
    <mergeCell ref="B9:D9"/>
    <mergeCell ref="E9:G9"/>
    <mergeCell ref="H9:J9"/>
    <mergeCell ref="B11:D11"/>
    <mergeCell ref="B10:D10"/>
    <mergeCell ref="H11:J11"/>
    <mergeCell ref="E10:G10"/>
    <mergeCell ref="E11:G11"/>
    <mergeCell ref="H10:J10"/>
    <mergeCell ref="A5:J5"/>
    <mergeCell ref="A1:J1"/>
    <mergeCell ref="A2:J2"/>
    <mergeCell ref="A3:J3"/>
    <mergeCell ref="A4:J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t-gambati</dc:creator>
  <cp:keywords/>
  <dc:description/>
  <cp:lastModifiedBy>t-gambati</cp:lastModifiedBy>
  <cp:lastPrinted>2010-01-21T13:57:35Z</cp:lastPrinted>
  <dcterms:created xsi:type="dcterms:W3CDTF">2009-12-22T10:25:53Z</dcterms:created>
  <dcterms:modified xsi:type="dcterms:W3CDTF">2010-01-21T13:57:37Z</dcterms:modified>
  <cp:category/>
  <cp:version/>
  <cp:contentType/>
  <cp:contentStatus/>
</cp:coreProperties>
</file>